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2" i="2"/>
  <c r="F16"/>
  <c r="F15"/>
  <c r="F8"/>
  <c r="F5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G14"/>
  <c r="H14" s="1"/>
  <c r="G13"/>
  <c r="F13"/>
  <c r="G12"/>
  <c r="H12" s="1"/>
  <c r="G11"/>
  <c r="H11" s="1"/>
  <c r="G10"/>
  <c r="H10" s="1"/>
  <c r="G9"/>
  <c r="H9" s="1"/>
  <c r="G8"/>
  <c r="G7"/>
  <c r="F7"/>
  <c r="G6"/>
  <c r="H6" s="1"/>
  <c r="G5"/>
  <c r="G4"/>
  <c r="H4" s="1"/>
  <c r="G3"/>
  <c r="H3" s="1"/>
  <c r="G2"/>
  <c r="G32" s="1"/>
  <c r="F32" l="1"/>
  <c r="H5"/>
  <c r="H7"/>
  <c r="H8"/>
  <c r="H13"/>
  <c r="H15"/>
  <c r="H2"/>
  <c r="H32" s="1"/>
</calcChain>
</file>

<file path=xl/sharedStrings.xml><?xml version="1.0" encoding="utf-8"?>
<sst xmlns="http://schemas.openxmlformats.org/spreadsheetml/2006/main" count="107" uniqueCount="68">
  <si>
    <t>PRIHODI  U  2016 GODINI</t>
  </si>
  <si>
    <t>REDNI BROJ</t>
  </si>
  <si>
    <t>OPIS</t>
  </si>
  <si>
    <t>IZNOS</t>
  </si>
  <si>
    <t>PLAĆENO</t>
  </si>
  <si>
    <t>DUG</t>
  </si>
  <si>
    <t>STANJE</t>
  </si>
  <si>
    <t>DUGOVANJE PRIČUVA 2015.</t>
  </si>
  <si>
    <t>DUGOVANJE GSG-a</t>
  </si>
  <si>
    <t>NAKNADA ZA TERMOVENTILE ( ŠTIMAC, DRAGOJEVIĆ )</t>
  </si>
  <si>
    <t>RASHODI U 2016 GODINI</t>
  </si>
  <si>
    <t>BANKARSKE USLUGE</t>
  </si>
  <si>
    <t>ELEKTRIČNA   ENERGIJA   STUBIŠTE</t>
  </si>
  <si>
    <t>DERATIZACIJA</t>
  </si>
  <si>
    <t>TROŠKOVI WEB HOSTINGA  ( INTERNET STRANICA )</t>
  </si>
  <si>
    <t>KOTLOVNICA  PRIČUVA</t>
  </si>
  <si>
    <t>ČIŠĆENJE STUBIŠTA</t>
  </si>
  <si>
    <t>SOFTWARE ZA UPLATNICE</t>
  </si>
  <si>
    <t>POPRAVAK KROVA I MATERIJAL</t>
  </si>
  <si>
    <t>ELEKTROMATERIJAL STUBIŠTE</t>
  </si>
  <si>
    <t>OSIGURANJE ZGRADE</t>
  </si>
  <si>
    <t>UGRADNJA RAZDJELNIKA I TERMOVENTILA</t>
  </si>
  <si>
    <t>POTROŠNI MATERIJAL ( TONER, UPLATNICE )</t>
  </si>
  <si>
    <t xml:space="preserve">DOKUMENTACIJA ZA ZGRADU </t>
  </si>
  <si>
    <t>POPRAVAK STUBIŠNOG PROZORA</t>
  </si>
  <si>
    <t>TROŠKOVI ODVJETNIKA</t>
  </si>
  <si>
    <t>PASIVNA   KAMATA  ERSTE  BANKA</t>
  </si>
  <si>
    <t>REDOVNA  PRIČUVA</t>
  </si>
  <si>
    <t xml:space="preserve">     UKUPNO  :</t>
  </si>
  <si>
    <t xml:space="preserve">        UKUPNO :</t>
  </si>
  <si>
    <t>Platitelj</t>
  </si>
  <si>
    <t>Primatelj</t>
  </si>
  <si>
    <t>Iznos mjesečni</t>
  </si>
  <si>
    <t>Dug</t>
  </si>
  <si>
    <t>Neplaćeni mjeseci</t>
  </si>
  <si>
    <t>PETAR PETANOVIĆ</t>
  </si>
  <si>
    <t>SZP I. MEŠTROVIĆA 18</t>
  </si>
  <si>
    <t>MARIJA IVEKOVIĆ</t>
  </si>
  <si>
    <t>IVANA STANEŠIĆ</t>
  </si>
  <si>
    <t>IVAN MIHIĆ</t>
  </si>
  <si>
    <t>NENA MAJNERIĆ</t>
  </si>
  <si>
    <t>PETAR DRAGOJEVIĆ</t>
  </si>
  <si>
    <t>MIJO ŠTRELOV</t>
  </si>
  <si>
    <t>5,6,12</t>
  </si>
  <si>
    <t>MILE MIKIĆ</t>
  </si>
  <si>
    <t>VJEKOSLAV TORINEK</t>
  </si>
  <si>
    <t>JASNA TRAJBAR MARINČIĆ</t>
  </si>
  <si>
    <t>NADA VEKIĆ</t>
  </si>
  <si>
    <t>IVAN SABOLIĆ</t>
  </si>
  <si>
    <t>ĐURĐA UZELAC</t>
  </si>
  <si>
    <t>4,5,6</t>
  </si>
  <si>
    <t>MIRKA KAŠIĆ</t>
  </si>
  <si>
    <t>IVA MATEKOVIĆ DUPIĆ</t>
  </si>
  <si>
    <t>JURE MATIĆ</t>
  </si>
  <si>
    <t>VESNA RIZMAUL BOROVINA</t>
  </si>
  <si>
    <t>SLAVKO ŠTIMAC</t>
  </si>
  <si>
    <t>DRAŽEN OSTRMAN</t>
  </si>
  <si>
    <t>ANA ŠTRBAC</t>
  </si>
  <si>
    <t>IVAN MILIČIĆ</t>
  </si>
  <si>
    <t>LJUBICA KUŠAN</t>
  </si>
  <si>
    <t>RADOJKA GRKOVIĆ</t>
  </si>
  <si>
    <t>PETAR MEDAKOVIĆ</t>
  </si>
  <si>
    <t>MILAN DžAKULA</t>
  </si>
  <si>
    <t>1,2,3,4,5,6,8,9,10,11,12</t>
  </si>
  <si>
    <t>DUUDI</t>
  </si>
  <si>
    <t>1,2,3,4,5,6,7,8,9,10,11,12</t>
  </si>
  <si>
    <t>Uplaćeno</t>
  </si>
  <si>
    <t xml:space="preserve">Iznos godišnji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</si>
</sst>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 tint="0.249977111117893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2" xfId="1" applyFont="1" applyBorder="1" applyAlignment="1">
      <alignment horizontal="center" wrapText="1"/>
    </xf>
    <xf numFmtId="0" fontId="1" fillId="0" borderId="0" xfId="1" applyBorder="1" applyAlignment="1">
      <alignment wrapText="1"/>
    </xf>
    <xf numFmtId="0" fontId="1" fillId="0" borderId="0" xfId="1" applyAlignment="1">
      <alignment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Border="1" applyAlignment="1">
      <alignment wrapText="1"/>
    </xf>
    <xf numFmtId="0" fontId="2" fillId="0" borderId="2" xfId="1" applyFont="1" applyBorder="1" applyAlignment="1">
      <alignment horizontal="center" wrapText="1"/>
    </xf>
    <xf numFmtId="0" fontId="1" fillId="0" borderId="0" xfId="1" applyBorder="1" applyAlignment="1">
      <alignment wrapText="1"/>
    </xf>
    <xf numFmtId="0" fontId="1" fillId="0" borderId="0" xfId="1" applyAlignment="1">
      <alignment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Border="1" applyAlignment="1">
      <alignment wrapText="1"/>
    </xf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4" fontId="3" fillId="0" borderId="1" xfId="1" applyNumberFormat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3" fillId="0" borderId="0" xfId="1" applyFont="1"/>
    <xf numFmtId="0" fontId="0" fillId="0" borderId="1" xfId="0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1"/>
  <sheetViews>
    <sheetView workbookViewId="0">
      <selection activeCell="J29" sqref="J29"/>
    </sheetView>
  </sheetViews>
  <sheetFormatPr defaultRowHeight="15"/>
  <cols>
    <col min="2" max="2" width="62" customWidth="1"/>
    <col min="3" max="3" width="16.28515625" customWidth="1"/>
    <col min="4" max="4" width="15.5703125" customWidth="1"/>
    <col min="5" max="5" width="18.140625" customWidth="1"/>
    <col min="6" max="6" width="18.7109375" customWidth="1"/>
  </cols>
  <sheetData>
    <row r="3" spans="1:7" ht="15.75">
      <c r="A3" s="7" t="s">
        <v>0</v>
      </c>
      <c r="B3" s="8"/>
      <c r="C3" s="8"/>
      <c r="D3" s="8"/>
      <c r="E3" s="8"/>
      <c r="F3" s="9"/>
      <c r="G3" s="9"/>
    </row>
    <row r="4" spans="1:7" ht="18.75">
      <c r="A4" s="2"/>
      <c r="B4" s="3"/>
      <c r="C4" s="3"/>
      <c r="D4" s="3"/>
      <c r="E4" s="3"/>
      <c r="F4" s="4"/>
      <c r="G4" s="4"/>
    </row>
    <row r="5" spans="1:7" ht="18.75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"/>
    </row>
    <row r="6" spans="1:7" ht="18.75">
      <c r="A6" s="12">
        <v>1</v>
      </c>
      <c r="B6" s="13" t="s">
        <v>27</v>
      </c>
      <c r="C6" s="14">
        <v>75513.84</v>
      </c>
      <c r="D6" s="14">
        <v>72663.460000000006</v>
      </c>
      <c r="E6" s="14">
        <v>2850.3799999999901</v>
      </c>
      <c r="F6" s="14">
        <v>72663.460000000006</v>
      </c>
      <c r="G6" s="1"/>
    </row>
    <row r="7" spans="1:7" ht="18.75">
      <c r="A7" s="12">
        <v>2</v>
      </c>
      <c r="B7" s="13" t="s">
        <v>26</v>
      </c>
      <c r="C7" s="13">
        <v>113.86</v>
      </c>
      <c r="D7" s="13">
        <v>113.86</v>
      </c>
      <c r="E7" s="14">
        <v>0</v>
      </c>
      <c r="F7" s="13">
        <v>113.86</v>
      </c>
      <c r="G7" s="1"/>
    </row>
    <row r="8" spans="1:7" ht="18.75">
      <c r="A8" s="12">
        <v>3</v>
      </c>
      <c r="B8" s="13" t="s">
        <v>7</v>
      </c>
      <c r="C8" s="14">
        <v>2194.27</v>
      </c>
      <c r="D8" s="14">
        <v>2194.27</v>
      </c>
      <c r="E8" s="14">
        <v>0</v>
      </c>
      <c r="F8" s="14">
        <v>2194.27</v>
      </c>
      <c r="G8" s="1"/>
    </row>
    <row r="9" spans="1:7" ht="18.75">
      <c r="A9" s="12">
        <v>4</v>
      </c>
      <c r="B9" s="13" t="s">
        <v>8</v>
      </c>
      <c r="C9" s="14">
        <v>5807.5</v>
      </c>
      <c r="D9" s="14">
        <v>5807.5</v>
      </c>
      <c r="E9" s="14">
        <v>0</v>
      </c>
      <c r="F9" s="14">
        <v>5807.5</v>
      </c>
      <c r="G9" s="1"/>
    </row>
    <row r="10" spans="1:7" ht="18.75">
      <c r="A10" s="12">
        <v>5</v>
      </c>
      <c r="B10" s="13" t="s">
        <v>9</v>
      </c>
      <c r="C10" s="14">
        <v>1000</v>
      </c>
      <c r="D10" s="14">
        <v>1000</v>
      </c>
      <c r="E10" s="14">
        <v>0</v>
      </c>
      <c r="F10" s="14">
        <v>1000</v>
      </c>
      <c r="G10" s="1"/>
    </row>
    <row r="11" spans="1:7" ht="18.75">
      <c r="A11" s="12"/>
      <c r="B11" s="13"/>
      <c r="C11" s="13"/>
      <c r="D11" s="13"/>
      <c r="E11" s="13" t="s">
        <v>29</v>
      </c>
      <c r="F11" s="14">
        <v>81779.090000000011</v>
      </c>
      <c r="G11" s="1"/>
    </row>
    <row r="12" spans="1:7" ht="18.75">
      <c r="A12" s="15"/>
      <c r="B12" s="16"/>
      <c r="C12" s="16"/>
      <c r="D12" s="16"/>
      <c r="E12" s="16"/>
      <c r="F12" s="17"/>
      <c r="G12" s="1"/>
    </row>
    <row r="13" spans="1:7" ht="18.75">
      <c r="A13" s="10" t="s">
        <v>10</v>
      </c>
      <c r="B13" s="11"/>
      <c r="C13" s="11"/>
      <c r="D13" s="11"/>
      <c r="E13" s="11"/>
      <c r="F13" s="11"/>
      <c r="G13" s="1"/>
    </row>
    <row r="14" spans="1:7" ht="18.75">
      <c r="A14" s="5"/>
      <c r="B14" s="6"/>
      <c r="C14" s="6"/>
      <c r="D14" s="6"/>
      <c r="E14" s="6"/>
      <c r="F14" s="6"/>
      <c r="G14" s="1"/>
    </row>
    <row r="15" spans="1:7" ht="18.75">
      <c r="A15" s="12" t="s">
        <v>1</v>
      </c>
      <c r="B15" s="12" t="s">
        <v>2</v>
      </c>
      <c r="C15" s="12" t="s">
        <v>3</v>
      </c>
      <c r="D15" s="12" t="s">
        <v>4</v>
      </c>
      <c r="E15" s="12" t="s">
        <v>5</v>
      </c>
      <c r="F15" s="12" t="s">
        <v>6</v>
      </c>
      <c r="G15" s="1"/>
    </row>
    <row r="16" spans="1:7" ht="18.75">
      <c r="A16" s="12">
        <v>1</v>
      </c>
      <c r="B16" s="13" t="s">
        <v>11</v>
      </c>
      <c r="C16" s="14">
        <v>1152.43</v>
      </c>
      <c r="D16" s="14">
        <v>1152.43</v>
      </c>
      <c r="E16" s="14">
        <v>0</v>
      </c>
      <c r="F16" s="14">
        <v>1152.43</v>
      </c>
      <c r="G16" s="1"/>
    </row>
    <row r="17" spans="1:6" ht="18.75">
      <c r="A17" s="12">
        <v>2</v>
      </c>
      <c r="B17" s="13" t="s">
        <v>12</v>
      </c>
      <c r="C17" s="14">
        <v>984.65</v>
      </c>
      <c r="D17" s="14">
        <v>984.65</v>
      </c>
      <c r="E17" s="14">
        <v>0</v>
      </c>
      <c r="F17" s="14">
        <v>984.65</v>
      </c>
    </row>
    <row r="18" spans="1:6" ht="18.75">
      <c r="A18" s="12">
        <v>3</v>
      </c>
      <c r="B18" s="13" t="s">
        <v>13</v>
      </c>
      <c r="C18" s="14">
        <v>219.38</v>
      </c>
      <c r="D18" s="14">
        <v>219.38</v>
      </c>
      <c r="E18" s="14">
        <v>0</v>
      </c>
      <c r="F18" s="14">
        <v>219.38</v>
      </c>
    </row>
    <row r="19" spans="1:6" ht="18.75">
      <c r="A19" s="12">
        <v>4</v>
      </c>
      <c r="B19" s="13" t="s">
        <v>14</v>
      </c>
      <c r="C19" s="14">
        <v>207.5</v>
      </c>
      <c r="D19" s="14">
        <v>207.5</v>
      </c>
      <c r="E19" s="14">
        <v>0</v>
      </c>
      <c r="F19" s="14">
        <v>207.5</v>
      </c>
    </row>
    <row r="20" spans="1:6" ht="18.75">
      <c r="A20" s="12">
        <v>5</v>
      </c>
      <c r="B20" s="13" t="s">
        <v>15</v>
      </c>
      <c r="C20" s="14">
        <v>7758.4</v>
      </c>
      <c r="D20" s="14">
        <v>7758.4</v>
      </c>
      <c r="E20" s="14">
        <v>0</v>
      </c>
      <c r="F20" s="14">
        <v>7758.4</v>
      </c>
    </row>
    <row r="21" spans="1:6" ht="18.75">
      <c r="A21" s="12">
        <v>6</v>
      </c>
      <c r="B21" s="13" t="s">
        <v>16</v>
      </c>
      <c r="C21" s="14">
        <v>8250</v>
      </c>
      <c r="D21" s="14">
        <v>8250</v>
      </c>
      <c r="E21" s="14">
        <v>0</v>
      </c>
      <c r="F21" s="14">
        <v>8250</v>
      </c>
    </row>
    <row r="22" spans="1:6" ht="18.75">
      <c r="A22" s="12">
        <v>7</v>
      </c>
      <c r="B22" s="13" t="s">
        <v>17</v>
      </c>
      <c r="C22" s="14">
        <v>312.5</v>
      </c>
      <c r="D22" s="14">
        <v>312.5</v>
      </c>
      <c r="E22" s="14">
        <v>0</v>
      </c>
      <c r="F22" s="14">
        <v>312.5</v>
      </c>
    </row>
    <row r="23" spans="1:6" ht="18.75">
      <c r="A23" s="12">
        <v>8</v>
      </c>
      <c r="B23" s="13" t="s">
        <v>18</v>
      </c>
      <c r="C23" s="14">
        <v>66536.58</v>
      </c>
      <c r="D23" s="14">
        <v>66536.58</v>
      </c>
      <c r="E23" s="14">
        <v>0</v>
      </c>
      <c r="F23" s="14">
        <v>66536.58</v>
      </c>
    </row>
    <row r="24" spans="1:6" ht="18.75">
      <c r="A24" s="12">
        <v>9</v>
      </c>
      <c r="B24" s="14" t="s">
        <v>19</v>
      </c>
      <c r="C24" s="14">
        <v>780.4</v>
      </c>
      <c r="D24" s="14">
        <v>780.4</v>
      </c>
      <c r="E24" s="14">
        <v>0</v>
      </c>
      <c r="F24" s="14">
        <v>780.4</v>
      </c>
    </row>
    <row r="25" spans="1:6" ht="18.75">
      <c r="A25" s="12">
        <v>10</v>
      </c>
      <c r="B25" s="14" t="s">
        <v>20</v>
      </c>
      <c r="C25" s="14">
        <v>1864.5</v>
      </c>
      <c r="D25" s="14">
        <v>1864.5</v>
      </c>
      <c r="E25" s="14">
        <v>0</v>
      </c>
      <c r="F25" s="14">
        <v>1864.5</v>
      </c>
    </row>
    <row r="26" spans="1:6" ht="18.75">
      <c r="A26" s="12">
        <v>11</v>
      </c>
      <c r="B26" s="14" t="s">
        <v>21</v>
      </c>
      <c r="C26" s="14">
        <v>41870.879999999997</v>
      </c>
      <c r="D26" s="14">
        <v>17446.2</v>
      </c>
      <c r="E26" s="14">
        <v>24424.68</v>
      </c>
      <c r="F26" s="14">
        <v>17446.2</v>
      </c>
    </row>
    <row r="27" spans="1:6" ht="18.75">
      <c r="A27" s="12">
        <v>12</v>
      </c>
      <c r="B27" s="14" t="s">
        <v>22</v>
      </c>
      <c r="C27" s="14">
        <v>237.75</v>
      </c>
      <c r="D27" s="14">
        <v>237.75</v>
      </c>
      <c r="E27" s="14">
        <v>0</v>
      </c>
      <c r="F27" s="14">
        <v>237.75</v>
      </c>
    </row>
    <row r="28" spans="1:6" ht="18.75">
      <c r="A28" s="12">
        <v>13</v>
      </c>
      <c r="B28" s="14" t="s">
        <v>23</v>
      </c>
      <c r="C28" s="14">
        <v>1330</v>
      </c>
      <c r="D28" s="14">
        <v>1330</v>
      </c>
      <c r="E28" s="14">
        <v>0</v>
      </c>
      <c r="F28" s="14">
        <v>1330</v>
      </c>
    </row>
    <row r="29" spans="1:6" ht="18.75">
      <c r="A29" s="12">
        <v>14</v>
      </c>
      <c r="B29" s="14" t="s">
        <v>24</v>
      </c>
      <c r="C29" s="14">
        <v>556.25</v>
      </c>
      <c r="D29" s="14">
        <v>556.25</v>
      </c>
      <c r="E29" s="14">
        <v>0</v>
      </c>
      <c r="F29" s="14">
        <v>556.25</v>
      </c>
    </row>
    <row r="30" spans="1:6" ht="18.75">
      <c r="A30" s="12">
        <v>15</v>
      </c>
      <c r="B30" s="14" t="s">
        <v>25</v>
      </c>
      <c r="C30" s="14">
        <v>312.5</v>
      </c>
      <c r="D30" s="14">
        <v>312.5</v>
      </c>
      <c r="E30" s="14">
        <v>0</v>
      </c>
      <c r="F30" s="14">
        <v>312.5</v>
      </c>
    </row>
    <row r="31" spans="1:6" ht="18.75">
      <c r="A31" s="12"/>
      <c r="B31" s="13"/>
      <c r="C31" s="13"/>
      <c r="D31" s="13"/>
      <c r="E31" s="13" t="s">
        <v>28</v>
      </c>
      <c r="F31" s="14">
        <v>107949.04</v>
      </c>
    </row>
  </sheetData>
  <mergeCells count="2">
    <mergeCell ref="A3:G3"/>
    <mergeCell ref="A13:F13"/>
  </mergeCells>
  <pageMargins left="0.28999999999999998" right="0.43" top="0.24" bottom="0.16" header="0.23" footer="0.16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Q18" sqref="Q18"/>
    </sheetView>
  </sheetViews>
  <sheetFormatPr defaultRowHeight="15"/>
  <cols>
    <col min="1" max="1" width="6.5703125" customWidth="1"/>
    <col min="3" max="3" width="20.42578125" customWidth="1"/>
    <col min="4" max="4" width="22.140625" customWidth="1"/>
    <col min="5" max="5" width="16.140625" customWidth="1"/>
    <col min="6" max="6" width="13.7109375" customWidth="1"/>
    <col min="7" max="7" width="15.42578125" customWidth="1"/>
    <col min="8" max="8" width="10.7109375" customWidth="1"/>
    <col min="9" max="9" width="28" customWidth="1"/>
  </cols>
  <sheetData>
    <row r="1" spans="1:9" ht="21" customHeight="1">
      <c r="A1" s="18"/>
      <c r="B1" s="19" t="s">
        <v>30</v>
      </c>
      <c r="C1" s="19"/>
      <c r="D1" s="20" t="s">
        <v>31</v>
      </c>
      <c r="E1" s="20" t="s">
        <v>32</v>
      </c>
      <c r="F1" s="20" t="s">
        <v>66</v>
      </c>
      <c r="G1" s="20" t="s">
        <v>67</v>
      </c>
      <c r="H1" s="20" t="s">
        <v>33</v>
      </c>
      <c r="I1" s="20" t="s">
        <v>34</v>
      </c>
    </row>
    <row r="2" spans="1:9" ht="18" customHeight="1">
      <c r="A2" s="27">
        <v>1</v>
      </c>
      <c r="B2" s="21" t="s">
        <v>35</v>
      </c>
      <c r="C2" s="21"/>
      <c r="D2" s="22" t="s">
        <v>36</v>
      </c>
      <c r="E2" s="28">
        <v>253.79</v>
      </c>
      <c r="F2" s="28">
        <v>3045.48</v>
      </c>
      <c r="G2" s="23">
        <f>SUM(E2*12)</f>
        <v>3045.48</v>
      </c>
      <c r="H2" s="24">
        <f>SUM(G2-F2)</f>
        <v>0</v>
      </c>
      <c r="I2" s="25"/>
    </row>
    <row r="3" spans="1:9" ht="18" customHeight="1">
      <c r="A3" s="27">
        <v>2</v>
      </c>
      <c r="B3" s="21" t="s">
        <v>37</v>
      </c>
      <c r="C3" s="21"/>
      <c r="D3" s="22" t="s">
        <v>36</v>
      </c>
      <c r="E3" s="28">
        <v>275.25</v>
      </c>
      <c r="F3" s="28">
        <v>3303</v>
      </c>
      <c r="G3" s="23">
        <f t="shared" ref="G3:G31" si="0">SUM(E3*12)</f>
        <v>3303</v>
      </c>
      <c r="H3" s="24">
        <f t="shared" ref="H3:H31" si="1">SUM(G3-F3)</f>
        <v>0</v>
      </c>
      <c r="I3" s="25"/>
    </row>
    <row r="4" spans="1:9" ht="18" customHeight="1">
      <c r="A4" s="27">
        <v>3</v>
      </c>
      <c r="B4" s="21" t="s">
        <v>38</v>
      </c>
      <c r="C4" s="21"/>
      <c r="D4" s="22" t="s">
        <v>36</v>
      </c>
      <c r="E4" s="28">
        <v>242.52</v>
      </c>
      <c r="F4" s="29">
        <v>2910.24</v>
      </c>
      <c r="G4" s="23">
        <f t="shared" si="0"/>
        <v>2910.2400000000002</v>
      </c>
      <c r="H4" s="24">
        <f t="shared" si="1"/>
        <v>4.5474735088646412E-13</v>
      </c>
      <c r="I4" s="25"/>
    </row>
    <row r="5" spans="1:9" ht="18" customHeight="1">
      <c r="A5" s="27">
        <v>4</v>
      </c>
      <c r="B5" s="21" t="s">
        <v>39</v>
      </c>
      <c r="C5" s="21"/>
      <c r="D5" s="22" t="s">
        <v>36</v>
      </c>
      <c r="E5" s="28">
        <v>275.25</v>
      </c>
      <c r="F5" s="28">
        <f>SUM(E5*11)</f>
        <v>3027.75</v>
      </c>
      <c r="G5" s="23">
        <f t="shared" si="0"/>
        <v>3303</v>
      </c>
      <c r="H5" s="24">
        <f t="shared" si="1"/>
        <v>275.25</v>
      </c>
      <c r="I5" s="25">
        <v>12</v>
      </c>
    </row>
    <row r="6" spans="1:9" ht="18" customHeight="1">
      <c r="A6" s="27">
        <v>5</v>
      </c>
      <c r="B6" s="21" t="s">
        <v>40</v>
      </c>
      <c r="C6" s="21"/>
      <c r="D6" s="22" t="s">
        <v>36</v>
      </c>
      <c r="E6" s="28">
        <v>300.8</v>
      </c>
      <c r="F6" s="28">
        <v>3609.6</v>
      </c>
      <c r="G6" s="23">
        <f t="shared" si="0"/>
        <v>3609.6000000000004</v>
      </c>
      <c r="H6" s="24">
        <f t="shared" si="1"/>
        <v>4.5474735088646412E-13</v>
      </c>
      <c r="I6" s="25"/>
    </row>
    <row r="7" spans="1:9" ht="18" customHeight="1">
      <c r="A7" s="27">
        <v>6</v>
      </c>
      <c r="B7" s="21" t="s">
        <v>41</v>
      </c>
      <c r="C7" s="21"/>
      <c r="D7" s="22" t="s">
        <v>36</v>
      </c>
      <c r="E7" s="28">
        <v>297.93</v>
      </c>
      <c r="F7" s="28">
        <f>SUM(297.93*11)</f>
        <v>3277.23</v>
      </c>
      <c r="G7" s="23">
        <f t="shared" si="0"/>
        <v>3575.16</v>
      </c>
      <c r="H7" s="24">
        <f t="shared" si="1"/>
        <v>297.92999999999984</v>
      </c>
      <c r="I7" s="25">
        <v>12</v>
      </c>
    </row>
    <row r="8" spans="1:9" ht="18" customHeight="1">
      <c r="A8" s="27">
        <v>7</v>
      </c>
      <c r="B8" s="21" t="s">
        <v>42</v>
      </c>
      <c r="C8" s="21"/>
      <c r="D8" s="22" t="s">
        <v>36</v>
      </c>
      <c r="E8" s="28">
        <v>242.52</v>
      </c>
      <c r="F8" s="29">
        <f>SUM(242.52*9)</f>
        <v>2182.6800000000003</v>
      </c>
      <c r="G8" s="23">
        <f t="shared" si="0"/>
        <v>2910.2400000000002</v>
      </c>
      <c r="H8" s="24">
        <f t="shared" si="1"/>
        <v>727.56</v>
      </c>
      <c r="I8" s="25" t="s">
        <v>43</v>
      </c>
    </row>
    <row r="9" spans="1:9" ht="18" customHeight="1">
      <c r="A9" s="27">
        <v>8</v>
      </c>
      <c r="B9" s="21" t="s">
        <v>44</v>
      </c>
      <c r="C9" s="21"/>
      <c r="D9" s="22" t="s">
        <v>36</v>
      </c>
      <c r="E9" s="28">
        <v>275.8</v>
      </c>
      <c r="F9" s="28">
        <v>3309.6</v>
      </c>
      <c r="G9" s="23">
        <f t="shared" si="0"/>
        <v>3309.6000000000004</v>
      </c>
      <c r="H9" s="24">
        <f t="shared" si="1"/>
        <v>4.5474735088646412E-13</v>
      </c>
      <c r="I9" s="25"/>
    </row>
    <row r="10" spans="1:9" ht="18" customHeight="1">
      <c r="A10" s="27">
        <v>9</v>
      </c>
      <c r="B10" s="21" t="s">
        <v>45</v>
      </c>
      <c r="C10" s="21"/>
      <c r="D10" s="22" t="s">
        <v>36</v>
      </c>
      <c r="E10" s="28">
        <v>265.10000000000002</v>
      </c>
      <c r="F10" s="28">
        <v>3181.2</v>
      </c>
      <c r="G10" s="23">
        <f t="shared" si="0"/>
        <v>3181.2000000000003</v>
      </c>
      <c r="H10" s="24">
        <f t="shared" si="1"/>
        <v>4.5474735088646412E-13</v>
      </c>
      <c r="I10" s="25"/>
    </row>
    <row r="11" spans="1:9" ht="18" customHeight="1">
      <c r="A11" s="27">
        <v>10</v>
      </c>
      <c r="B11" s="21" t="s">
        <v>46</v>
      </c>
      <c r="C11" s="21"/>
      <c r="D11" s="22" t="s">
        <v>36</v>
      </c>
      <c r="E11" s="28">
        <v>31.78</v>
      </c>
      <c r="F11" s="28">
        <v>381.36</v>
      </c>
      <c r="G11" s="23">
        <f t="shared" si="0"/>
        <v>381.36</v>
      </c>
      <c r="H11" s="24">
        <f t="shared" si="1"/>
        <v>0</v>
      </c>
      <c r="I11" s="25"/>
    </row>
    <row r="12" spans="1:9" ht="18" customHeight="1">
      <c r="A12" s="27">
        <v>11</v>
      </c>
      <c r="B12" s="21" t="s">
        <v>46</v>
      </c>
      <c r="C12" s="21"/>
      <c r="D12" s="22" t="s">
        <v>36</v>
      </c>
      <c r="E12" s="28">
        <v>297.93</v>
      </c>
      <c r="F12" s="28">
        <v>3575.16</v>
      </c>
      <c r="G12" s="23">
        <f t="shared" si="0"/>
        <v>3575.16</v>
      </c>
      <c r="H12" s="24">
        <f t="shared" si="1"/>
        <v>0</v>
      </c>
      <c r="I12" s="25"/>
    </row>
    <row r="13" spans="1:9" ht="18" customHeight="1">
      <c r="A13" s="27">
        <v>12</v>
      </c>
      <c r="B13" s="21" t="s">
        <v>47</v>
      </c>
      <c r="C13" s="21"/>
      <c r="D13" s="22" t="s">
        <v>36</v>
      </c>
      <c r="E13" s="28">
        <v>242.52</v>
      </c>
      <c r="F13" s="28">
        <f>SUM(242.52*11)</f>
        <v>2667.7200000000003</v>
      </c>
      <c r="G13" s="23">
        <f t="shared" si="0"/>
        <v>2910.2400000000002</v>
      </c>
      <c r="H13" s="24">
        <f t="shared" si="1"/>
        <v>242.51999999999998</v>
      </c>
      <c r="I13" s="25">
        <v>12</v>
      </c>
    </row>
    <row r="14" spans="1:9" ht="18" customHeight="1">
      <c r="A14" s="27">
        <v>13</v>
      </c>
      <c r="B14" s="21" t="s">
        <v>48</v>
      </c>
      <c r="C14" s="21"/>
      <c r="D14" s="22" t="s">
        <v>36</v>
      </c>
      <c r="E14" s="28">
        <v>265.10000000000002</v>
      </c>
      <c r="F14" s="28">
        <v>3181.2</v>
      </c>
      <c r="G14" s="23">
        <f t="shared" si="0"/>
        <v>3181.2000000000003</v>
      </c>
      <c r="H14" s="24">
        <f t="shared" si="1"/>
        <v>4.5474735088646412E-13</v>
      </c>
      <c r="I14" s="25"/>
    </row>
    <row r="15" spans="1:9" ht="18" customHeight="1">
      <c r="A15" s="27">
        <v>14</v>
      </c>
      <c r="B15" s="21" t="s">
        <v>49</v>
      </c>
      <c r="C15" s="21"/>
      <c r="D15" s="22" t="s">
        <v>36</v>
      </c>
      <c r="E15" s="28">
        <v>31.58</v>
      </c>
      <c r="F15" s="28">
        <f>SUM(31.58*9)</f>
        <v>284.21999999999997</v>
      </c>
      <c r="G15" s="23">
        <f t="shared" si="0"/>
        <v>378.96</v>
      </c>
      <c r="H15" s="24">
        <f t="shared" si="1"/>
        <v>94.740000000000009</v>
      </c>
      <c r="I15" s="25" t="s">
        <v>50</v>
      </c>
    </row>
    <row r="16" spans="1:9" ht="18" customHeight="1">
      <c r="A16" s="27">
        <v>15</v>
      </c>
      <c r="B16" s="21" t="s">
        <v>49</v>
      </c>
      <c r="C16" s="21"/>
      <c r="D16" s="22" t="s">
        <v>36</v>
      </c>
      <c r="E16" s="28">
        <v>241.82</v>
      </c>
      <c r="F16" s="28">
        <f>SUM(241.82*10)</f>
        <v>2418.1999999999998</v>
      </c>
      <c r="G16" s="23">
        <f t="shared" si="0"/>
        <v>2901.84</v>
      </c>
      <c r="H16" s="24">
        <f t="shared" si="1"/>
        <v>483.64000000000033</v>
      </c>
      <c r="I16" s="25">
        <v>2.2999999999999998</v>
      </c>
    </row>
    <row r="17" spans="1:9" ht="18" customHeight="1">
      <c r="A17" s="27">
        <v>16</v>
      </c>
      <c r="B17" s="21" t="s">
        <v>51</v>
      </c>
      <c r="C17" s="21"/>
      <c r="D17" s="22" t="s">
        <v>36</v>
      </c>
      <c r="E17" s="28">
        <v>293.97000000000003</v>
      </c>
      <c r="F17" s="28">
        <v>3527.64</v>
      </c>
      <c r="G17" s="23">
        <f t="shared" si="0"/>
        <v>3527.6400000000003</v>
      </c>
      <c r="H17" s="24">
        <f t="shared" si="1"/>
        <v>4.5474735088646412E-13</v>
      </c>
      <c r="I17" s="25"/>
    </row>
    <row r="18" spans="1:9" ht="18" customHeight="1">
      <c r="A18" s="27">
        <v>17</v>
      </c>
      <c r="B18" s="21" t="s">
        <v>51</v>
      </c>
      <c r="C18" s="21"/>
      <c r="D18" s="22" t="s">
        <v>36</v>
      </c>
      <c r="E18" s="28">
        <v>31.96</v>
      </c>
      <c r="F18" s="28">
        <v>383.52</v>
      </c>
      <c r="G18" s="23">
        <f t="shared" si="0"/>
        <v>383.52</v>
      </c>
      <c r="H18" s="24">
        <f t="shared" si="1"/>
        <v>0</v>
      </c>
      <c r="I18" s="25"/>
    </row>
    <row r="19" spans="1:9" ht="18" customHeight="1">
      <c r="A19" s="27">
        <v>18</v>
      </c>
      <c r="B19" s="21" t="s">
        <v>52</v>
      </c>
      <c r="C19" s="21"/>
      <c r="D19" s="22" t="s">
        <v>36</v>
      </c>
      <c r="E19" s="28">
        <v>242.52</v>
      </c>
      <c r="F19" s="28">
        <v>2910.24</v>
      </c>
      <c r="G19" s="23">
        <f t="shared" si="0"/>
        <v>2910.2400000000002</v>
      </c>
      <c r="H19" s="24">
        <f t="shared" si="1"/>
        <v>4.5474735088646412E-13</v>
      </c>
      <c r="I19" s="25"/>
    </row>
    <row r="20" spans="1:9" ht="18" customHeight="1">
      <c r="A20" s="27">
        <v>19</v>
      </c>
      <c r="B20" s="21" t="s">
        <v>53</v>
      </c>
      <c r="C20" s="21"/>
      <c r="D20" s="22" t="s">
        <v>36</v>
      </c>
      <c r="E20" s="28">
        <v>241.65</v>
      </c>
      <c r="F20" s="28">
        <v>2899.8</v>
      </c>
      <c r="G20" s="23">
        <f t="shared" si="0"/>
        <v>2899.8</v>
      </c>
      <c r="H20" s="24">
        <f t="shared" si="1"/>
        <v>0</v>
      </c>
      <c r="I20" s="25"/>
    </row>
    <row r="21" spans="1:9" ht="18" customHeight="1">
      <c r="A21" s="27">
        <v>20</v>
      </c>
      <c r="B21" s="21" t="s">
        <v>54</v>
      </c>
      <c r="C21" s="21"/>
      <c r="D21" s="22" t="s">
        <v>36</v>
      </c>
      <c r="E21" s="28">
        <v>213.3</v>
      </c>
      <c r="F21" s="28">
        <v>2559.6</v>
      </c>
      <c r="G21" s="23">
        <f t="shared" si="0"/>
        <v>2559.6000000000004</v>
      </c>
      <c r="H21" s="24">
        <f t="shared" si="1"/>
        <v>4.5474735088646412E-13</v>
      </c>
      <c r="I21" s="25"/>
    </row>
    <row r="22" spans="1:9" ht="18" customHeight="1">
      <c r="A22" s="27">
        <v>21</v>
      </c>
      <c r="B22" s="21" t="s">
        <v>55</v>
      </c>
      <c r="C22" s="21"/>
      <c r="D22" s="22" t="s">
        <v>36</v>
      </c>
      <c r="E22" s="28">
        <v>293.97000000000003</v>
      </c>
      <c r="F22" s="28">
        <v>3527.64</v>
      </c>
      <c r="G22" s="23">
        <f t="shared" si="0"/>
        <v>3527.6400000000003</v>
      </c>
      <c r="H22" s="24">
        <f t="shared" si="1"/>
        <v>4.5474735088646412E-13</v>
      </c>
      <c r="I22" s="25"/>
    </row>
    <row r="23" spans="1:9" ht="18" customHeight="1">
      <c r="A23" s="27">
        <v>22</v>
      </c>
      <c r="B23" s="21" t="s">
        <v>56</v>
      </c>
      <c r="C23" s="21"/>
      <c r="D23" s="22" t="s">
        <v>36</v>
      </c>
      <c r="E23" s="28">
        <v>242.52</v>
      </c>
      <c r="F23" s="28">
        <v>2910.24</v>
      </c>
      <c r="G23" s="23">
        <f t="shared" si="0"/>
        <v>2910.2400000000002</v>
      </c>
      <c r="H23" s="24">
        <f t="shared" si="1"/>
        <v>4.5474735088646412E-13</v>
      </c>
      <c r="I23" s="25"/>
    </row>
    <row r="24" spans="1:9" ht="18" customHeight="1">
      <c r="A24" s="27">
        <v>23</v>
      </c>
      <c r="B24" s="21" t="s">
        <v>57</v>
      </c>
      <c r="C24" s="21"/>
      <c r="D24" s="22" t="s">
        <v>36</v>
      </c>
      <c r="E24" s="28">
        <v>200.62</v>
      </c>
      <c r="F24" s="28">
        <v>2407.44</v>
      </c>
      <c r="G24" s="23">
        <f t="shared" si="0"/>
        <v>2407.44</v>
      </c>
      <c r="H24" s="24">
        <f t="shared" si="1"/>
        <v>0</v>
      </c>
      <c r="I24" s="25"/>
    </row>
    <row r="25" spans="1:9" ht="18" customHeight="1">
      <c r="A25" s="27">
        <v>24</v>
      </c>
      <c r="B25" s="21" t="s">
        <v>58</v>
      </c>
      <c r="C25" s="21"/>
      <c r="D25" s="22" t="s">
        <v>36</v>
      </c>
      <c r="E25" s="28">
        <v>206.47</v>
      </c>
      <c r="F25" s="28">
        <v>2477.64</v>
      </c>
      <c r="G25" s="23">
        <f t="shared" si="0"/>
        <v>2477.64</v>
      </c>
      <c r="H25" s="24">
        <f t="shared" si="1"/>
        <v>0</v>
      </c>
      <c r="I25" s="25"/>
    </row>
    <row r="26" spans="1:9" ht="18" customHeight="1">
      <c r="A26" s="27">
        <v>25</v>
      </c>
      <c r="B26" s="21" t="s">
        <v>59</v>
      </c>
      <c r="C26" s="21"/>
      <c r="D26" s="22" t="s">
        <v>36</v>
      </c>
      <c r="E26" s="28">
        <v>280.32</v>
      </c>
      <c r="F26" s="28">
        <v>3363.84</v>
      </c>
      <c r="G26" s="23">
        <f t="shared" si="0"/>
        <v>3363.84</v>
      </c>
      <c r="H26" s="24">
        <f t="shared" si="1"/>
        <v>0</v>
      </c>
      <c r="I26" s="25"/>
    </row>
    <row r="27" spans="1:9" ht="18" customHeight="1">
      <c r="A27" s="27">
        <v>26</v>
      </c>
      <c r="B27" s="21" t="s">
        <v>59</v>
      </c>
      <c r="C27" s="21"/>
      <c r="D27" s="22" t="s">
        <v>36</v>
      </c>
      <c r="E27" s="28">
        <v>31.78</v>
      </c>
      <c r="F27" s="28">
        <v>381.36</v>
      </c>
      <c r="G27" s="23">
        <f t="shared" si="0"/>
        <v>381.36</v>
      </c>
      <c r="H27" s="24">
        <f t="shared" si="1"/>
        <v>0</v>
      </c>
      <c r="I27" s="25"/>
    </row>
    <row r="28" spans="1:9" ht="18" customHeight="1">
      <c r="A28" s="27">
        <v>27</v>
      </c>
      <c r="B28" s="21" t="s">
        <v>60</v>
      </c>
      <c r="C28" s="21"/>
      <c r="D28" s="22" t="s">
        <v>36</v>
      </c>
      <c r="E28" s="28">
        <v>233.77</v>
      </c>
      <c r="F28" s="28">
        <v>2805.24</v>
      </c>
      <c r="G28" s="23">
        <f t="shared" si="0"/>
        <v>2805.2400000000002</v>
      </c>
      <c r="H28" s="24">
        <f t="shared" si="1"/>
        <v>4.5474735088646412E-13</v>
      </c>
      <c r="I28" s="25"/>
    </row>
    <row r="29" spans="1:9" ht="18" customHeight="1">
      <c r="A29" s="27">
        <v>28</v>
      </c>
      <c r="B29" s="21" t="s">
        <v>61</v>
      </c>
      <c r="C29" s="21"/>
      <c r="D29" s="22" t="s">
        <v>36</v>
      </c>
      <c r="E29" s="28">
        <v>176.92</v>
      </c>
      <c r="F29" s="28">
        <v>2123.04</v>
      </c>
      <c r="G29" s="23">
        <f>SUM(E29*12)</f>
        <v>2123.04</v>
      </c>
      <c r="H29" s="24">
        <f>SUM(G29-F29)</f>
        <v>0</v>
      </c>
      <c r="I29" s="25"/>
    </row>
    <row r="30" spans="1:9" ht="18" customHeight="1">
      <c r="A30" s="27">
        <v>29</v>
      </c>
      <c r="B30" s="21" t="s">
        <v>62</v>
      </c>
      <c r="C30" s="21"/>
      <c r="D30" s="22" t="s">
        <v>36</v>
      </c>
      <c r="E30" s="28">
        <v>31.58</v>
      </c>
      <c r="F30" s="28">
        <v>31.58</v>
      </c>
      <c r="G30" s="23">
        <f t="shared" si="0"/>
        <v>378.96</v>
      </c>
      <c r="H30" s="24">
        <f t="shared" si="1"/>
        <v>347.38</v>
      </c>
      <c r="I30" s="25" t="s">
        <v>63</v>
      </c>
    </row>
    <row r="31" spans="1:9" ht="18" customHeight="1">
      <c r="A31" s="27">
        <v>30</v>
      </c>
      <c r="B31" s="21" t="s">
        <v>64</v>
      </c>
      <c r="C31" s="21"/>
      <c r="D31" s="22" t="s">
        <v>36</v>
      </c>
      <c r="E31" s="28">
        <v>31.78</v>
      </c>
      <c r="F31" s="28">
        <v>0</v>
      </c>
      <c r="G31" s="23">
        <f t="shared" si="0"/>
        <v>381.36</v>
      </c>
      <c r="H31" s="24">
        <f t="shared" si="1"/>
        <v>381.36</v>
      </c>
      <c r="I31" s="25" t="s">
        <v>65</v>
      </c>
    </row>
    <row r="32" spans="1:9" ht="18" customHeight="1">
      <c r="A32" s="27"/>
      <c r="B32" s="26"/>
      <c r="C32" s="26"/>
      <c r="D32" s="26"/>
      <c r="E32" s="30">
        <f>SUM(E2:E31)</f>
        <v>6292.8200000000006</v>
      </c>
      <c r="F32" s="30">
        <f>SUM(F2:F31)</f>
        <v>72663.459999999992</v>
      </c>
      <c r="G32" s="30">
        <f>SUM(G2:G31)</f>
        <v>75513.84</v>
      </c>
      <c r="H32" s="31">
        <f>SUM(H2:H31)</f>
        <v>2850.3800000000051</v>
      </c>
      <c r="I32" s="25"/>
    </row>
  </sheetData>
  <mergeCells count="31">
    <mergeCell ref="B30:C30"/>
    <mergeCell ref="B31:C31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B1:C1"/>
    <mergeCell ref="B2:C2"/>
    <mergeCell ref="B3:C3"/>
    <mergeCell ref="B4:C4"/>
    <mergeCell ref="B5:C5"/>
  </mergeCells>
  <pageMargins left="0.25" right="0.25" top="0.19" bottom="0.17" header="0.17" footer="0.16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</dc:creator>
  <cp:lastModifiedBy>Tihomir</cp:lastModifiedBy>
  <cp:lastPrinted>2017-02-13T06:56:35Z</cp:lastPrinted>
  <dcterms:created xsi:type="dcterms:W3CDTF">2017-02-13T06:31:56Z</dcterms:created>
  <dcterms:modified xsi:type="dcterms:W3CDTF">2017-02-13T07:05:23Z</dcterms:modified>
</cp:coreProperties>
</file>